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e Tveter\Documents\Løypeforeningen\Løypeforeningen\"/>
    </mc:Choice>
  </mc:AlternateContent>
  <xr:revisionPtr revIDLastSave="0" documentId="13_ncr:1_{24912853-6FAE-4E5C-85AC-97D0B66428B6}" xr6:coauthVersionLast="47" xr6:coauthVersionMax="47" xr10:uidLastSave="{00000000-0000-0000-0000-000000000000}"/>
  <bookViews>
    <workbookView xWindow="2688" yWindow="2688" windowWidth="17280" windowHeight="8880" xr2:uid="{EF0FCD5F-CBB4-4038-90B2-6E8202F6B4CF}"/>
  </bookViews>
  <sheets>
    <sheet name="Resultatrapport - (2024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21" i="2"/>
  <c r="E37" i="2"/>
  <c r="E35" i="2"/>
  <c r="E33" i="2"/>
  <c r="E32" i="2"/>
  <c r="E31" i="2"/>
  <c r="E30" i="2"/>
  <c r="E29" i="2"/>
  <c r="E28" i="2"/>
  <c r="E27" i="2"/>
  <c r="E26" i="2"/>
  <c r="E25" i="2"/>
  <c r="E24" i="2"/>
  <c r="E21" i="2"/>
  <c r="E39" i="2" s="1"/>
  <c r="E18" i="2"/>
  <c r="E17" i="2"/>
  <c r="E16" i="2"/>
  <c r="E15" i="2"/>
  <c r="E14" i="2"/>
  <c r="F14" i="2"/>
  <c r="F21" i="2" s="1"/>
  <c r="D35" i="2"/>
  <c r="D21" i="2"/>
  <c r="F35" i="2"/>
  <c r="G35" i="2"/>
  <c r="G21" i="2"/>
  <c r="B39" i="2" l="1"/>
  <c r="D39" i="2"/>
  <c r="F39" i="2"/>
</calcChain>
</file>

<file path=xl/sharedStrings.xml><?xml version="1.0" encoding="utf-8"?>
<sst xmlns="http://schemas.openxmlformats.org/spreadsheetml/2006/main" count="38" uniqueCount="35">
  <si>
    <t>Resultatrapport</t>
  </si>
  <si>
    <t>Beitostølen Løypeforening</t>
  </si>
  <si>
    <t>(2024)</t>
  </si>
  <si>
    <t>Regnskapskonto</t>
  </si>
  <si>
    <t>Periode</t>
  </si>
  <si>
    <t>Budsjett</t>
  </si>
  <si>
    <t>Avvik</t>
  </si>
  <si>
    <t>Driftsresultat</t>
  </si>
  <si>
    <r>
      <t>   </t>
    </r>
    <r>
      <rPr>
        <b/>
        <sz val="10"/>
        <color theme="1"/>
        <rFont val="Aptos Narrow"/>
        <family val="2"/>
        <scheme val="minor"/>
      </rPr>
      <t>Driftsinntekter</t>
    </r>
  </si>
  <si>
    <r>
      <t>      </t>
    </r>
    <r>
      <rPr>
        <b/>
        <sz val="10"/>
        <color theme="1"/>
        <rFont val="Aptos Narrow"/>
        <family val="2"/>
        <scheme val="minor"/>
      </rPr>
      <t>Salgsinntekter</t>
    </r>
  </si>
  <si>
    <t>         3102 Private løypebidrag</t>
  </si>
  <si>
    <t>         3104 Norsk Tipping</t>
  </si>
  <si>
    <t>         3105 Ø Slidre Idrettsarrangement</t>
  </si>
  <si>
    <t>         3106 Sparebankstiftelsen</t>
  </si>
  <si>
    <t>         3110 Sameier</t>
  </si>
  <si>
    <r>
      <t>   </t>
    </r>
    <r>
      <rPr>
        <b/>
        <sz val="10"/>
        <color theme="1"/>
        <rFont val="Aptos Narrow"/>
        <family val="2"/>
        <scheme val="minor"/>
      </rPr>
      <t>Driftskostnader</t>
    </r>
  </si>
  <si>
    <t>         6310 Leie grunn skiløyper</t>
  </si>
  <si>
    <t>         6420 Leie datasystemer</t>
  </si>
  <si>
    <t>         6540 Inventar</t>
  </si>
  <si>
    <t>         6553 Skisporet</t>
  </si>
  <si>
    <t>         6705 Honorar regnskap</t>
  </si>
  <si>
    <t>         7420 Gave, fradragsberettiget</t>
  </si>
  <si>
    <t>         7770 Bank og kortgebyrer</t>
  </si>
  <si>
    <t>         7790 Annen kostnad, fradragsberettiget</t>
  </si>
  <si>
    <t>         8050 Annen renteinntekt</t>
  </si>
  <si>
    <t>Ordinært resultat</t>
  </si>
  <si>
    <t>         4500 Løypekjøring</t>
  </si>
  <si>
    <t>Driftsinntekter</t>
  </si>
  <si>
    <t xml:space="preserve">         7830 Tap gamle fordringer fra 2021</t>
  </si>
  <si>
    <t>Regnskap 23</t>
  </si>
  <si>
    <t>ekstra ord - inntektsført saldo fond</t>
  </si>
  <si>
    <t>Budsjett 24</t>
  </si>
  <si>
    <t>Regnskap 24</t>
  </si>
  <si>
    <t>Budsjett 25</t>
  </si>
  <si>
    <t>         6552 Datautstyr (software) arbeid vipps bl.a.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</si>
</sst>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5.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8E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 style="thin">
        <color rgb="FFC2C2C2"/>
      </bottom>
      <diagonal/>
    </border>
    <border>
      <left/>
      <right/>
      <top style="thin">
        <color rgb="FFC2C2C2"/>
      </top>
      <bottom style="thin">
        <color rgb="FFC2C2C2"/>
      </bottom>
      <diagonal/>
    </border>
    <border>
      <left/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/>
      <diagonal/>
    </border>
    <border>
      <left/>
      <right/>
      <top style="thin">
        <color rgb="FFC2C2C2"/>
      </top>
      <bottom/>
      <diagonal/>
    </border>
    <border>
      <left/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/>
      <top/>
      <bottom style="thin">
        <color rgb="FFC2C2C2"/>
      </bottom>
      <diagonal/>
    </border>
    <border>
      <left/>
      <right/>
      <top/>
      <bottom style="thin">
        <color rgb="FFC2C2C2"/>
      </bottom>
      <diagonal/>
    </border>
    <border>
      <left/>
      <right style="thin">
        <color rgb="FFC2C2C2"/>
      </right>
      <top/>
      <bottom style="thin">
        <color rgb="FFC2C2C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49" fontId="19" fillId="0" borderId="0" xfId="0" applyNumberFormat="1" applyFont="1"/>
    <xf numFmtId="49" fontId="20" fillId="0" borderId="0" xfId="0" applyNumberFormat="1" applyFont="1"/>
    <xf numFmtId="49" fontId="16" fillId="0" borderId="0" xfId="0" applyNumberFormat="1" applyFont="1"/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164" fontId="0" fillId="0" borderId="0" xfId="1" applyNumberFormat="1" applyFont="1"/>
    <xf numFmtId="164" fontId="18" fillId="33" borderId="10" xfId="1" applyNumberFormat="1" applyFont="1" applyFill="1" applyBorder="1" applyAlignment="1">
      <alignment horizontal="left" vertical="center" wrapText="1"/>
    </xf>
    <xf numFmtId="164" fontId="18" fillId="0" borderId="10" xfId="1" applyNumberFormat="1" applyFont="1" applyBorder="1" applyAlignment="1">
      <alignment vertical="top" wrapText="1"/>
    </xf>
    <xf numFmtId="164" fontId="0" fillId="0" borderId="10" xfId="1" applyNumberFormat="1" applyFont="1" applyBorder="1" applyAlignment="1">
      <alignment vertical="top" wrapText="1"/>
    </xf>
    <xf numFmtId="164" fontId="21" fillId="0" borderId="10" xfId="1" applyNumberFormat="1" applyFont="1" applyBorder="1" applyAlignment="1">
      <alignment vertical="top" wrapText="1"/>
    </xf>
    <xf numFmtId="164" fontId="19" fillId="0" borderId="0" xfId="1" applyNumberFormat="1" applyFont="1"/>
    <xf numFmtId="164" fontId="20" fillId="0" borderId="0" xfId="1" applyNumberFormat="1" applyFont="1"/>
    <xf numFmtId="164" fontId="16" fillId="0" borderId="0" xfId="1" applyNumberFormat="1" applyFont="1"/>
    <xf numFmtId="164" fontId="18" fillId="33" borderId="16" xfId="1" applyNumberFormat="1" applyFont="1" applyFill="1" applyBorder="1" applyAlignment="1">
      <alignment horizontal="left" vertical="center" wrapText="1"/>
    </xf>
    <xf numFmtId="164" fontId="18" fillId="33" borderId="15" xfId="1" applyNumberFormat="1" applyFont="1" applyFill="1" applyBorder="1" applyAlignment="1">
      <alignment horizontal="left" vertical="center" wrapText="1"/>
    </xf>
    <xf numFmtId="164" fontId="18" fillId="0" borderId="11" xfId="1" applyNumberFormat="1" applyFont="1" applyBorder="1" applyAlignment="1">
      <alignment vertical="top" wrapText="1"/>
    </xf>
    <xf numFmtId="164" fontId="18" fillId="0" borderId="10" xfId="1" applyNumberFormat="1" applyFont="1" applyBorder="1" applyAlignment="1">
      <alignment vertical="top"/>
    </xf>
    <xf numFmtId="164" fontId="21" fillId="0" borderId="10" xfId="1" applyNumberFormat="1" applyFont="1" applyBorder="1" applyAlignment="1">
      <alignment vertical="top"/>
    </xf>
    <xf numFmtId="164" fontId="0" fillId="0" borderId="11" xfId="1" applyNumberFormat="1" applyFont="1" applyBorder="1" applyAlignment="1">
      <alignment vertical="top" wrapText="1"/>
    </xf>
    <xf numFmtId="164" fontId="0" fillId="0" borderId="12" xfId="1" applyNumberFormat="1" applyFont="1" applyBorder="1" applyAlignment="1">
      <alignment vertical="top" wrapText="1"/>
    </xf>
    <xf numFmtId="164" fontId="0" fillId="0" borderId="13" xfId="1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3" xfId="0" applyFont="1" applyBorder="1" applyAlignment="1">
      <alignment vertical="top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164" fontId="18" fillId="33" borderId="11" xfId="1" applyNumberFormat="1" applyFont="1" applyFill="1" applyBorder="1" applyAlignment="1">
      <alignment horizontal="left" vertical="center" wrapText="1"/>
    </xf>
    <xf numFmtId="164" fontId="18" fillId="33" borderId="12" xfId="1" applyNumberFormat="1" applyFont="1" applyFill="1" applyBorder="1" applyAlignment="1">
      <alignment horizontal="left" vertical="center" wrapText="1"/>
    </xf>
    <xf numFmtId="164" fontId="18" fillId="33" borderId="13" xfId="1" applyNumberFormat="1" applyFont="1" applyFill="1" applyBorder="1" applyAlignment="1">
      <alignment horizontal="left" vertical="center" wrapText="1"/>
    </xf>
    <xf numFmtId="49" fontId="20" fillId="0" borderId="16" xfId="0" applyNumberFormat="1" applyFont="1" applyBorder="1" applyAlignment="1">
      <alignment vertical="top" wrapText="1"/>
    </xf>
    <xf numFmtId="49" fontId="20" fillId="0" borderId="17" xfId="0" applyNumberFormat="1" applyFont="1" applyBorder="1" applyAlignment="1">
      <alignment vertical="top" wrapText="1"/>
    </xf>
    <xf numFmtId="49" fontId="20" fillId="0" borderId="18" xfId="0" applyNumberFormat="1" applyFont="1" applyBorder="1" applyAlignment="1">
      <alignment vertical="top" wrapText="1"/>
    </xf>
    <xf numFmtId="49" fontId="20" fillId="0" borderId="19" xfId="0" applyNumberFormat="1" applyFont="1" applyBorder="1" applyAlignment="1">
      <alignment vertical="top" wrapText="1"/>
    </xf>
    <xf numFmtId="49" fontId="20" fillId="0" borderId="20" xfId="0" applyNumberFormat="1" applyFont="1" applyBorder="1" applyAlignment="1">
      <alignment vertical="top" wrapText="1"/>
    </xf>
    <xf numFmtId="49" fontId="20" fillId="0" borderId="21" xfId="0" applyNumberFormat="1" applyFont="1" applyBorder="1" applyAlignment="1">
      <alignment vertical="top" wrapText="1"/>
    </xf>
  </cellXfs>
  <cellStyles count="43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1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947B-F5D9-47FC-BFA4-C05280772A72}">
  <dimension ref="A1:G40"/>
  <sheetViews>
    <sheetView showGridLines="0" tabSelected="1" topLeftCell="A3" workbookViewId="0">
      <selection activeCell="B15" sqref="B15"/>
    </sheetView>
  </sheetViews>
  <sheetFormatPr baseColWidth="10" defaultRowHeight="14.4" x14ac:dyDescent="0.3"/>
  <cols>
    <col min="1" max="1" width="51.109375" customWidth="1"/>
    <col min="2" max="2" width="24.21875" style="7" customWidth="1"/>
    <col min="3" max="3" width="18.21875" style="7" customWidth="1"/>
    <col min="4" max="4" width="19.109375" style="7" customWidth="1"/>
    <col min="5" max="5" width="18.21875" style="7" customWidth="1"/>
    <col min="6" max="6" width="17.6640625" style="7" customWidth="1"/>
    <col min="7" max="7" width="18.33203125" style="7" customWidth="1"/>
  </cols>
  <sheetData>
    <row r="1" spans="1:7" ht="20.399999999999999" x14ac:dyDescent="0.4">
      <c r="A1" s="1" t="s">
        <v>0</v>
      </c>
      <c r="B1" s="12"/>
    </row>
    <row r="3" spans="1:7" ht="15.6" x14ac:dyDescent="0.3">
      <c r="A3" s="2" t="s">
        <v>1</v>
      </c>
      <c r="B3" s="13"/>
    </row>
    <row r="5" spans="1:7" x14ac:dyDescent="0.3">
      <c r="A5" s="3" t="s">
        <v>2</v>
      </c>
      <c r="B5" s="14"/>
    </row>
    <row r="6" spans="1:7" x14ac:dyDescent="0.3">
      <c r="B6" s="7" t="s">
        <v>33</v>
      </c>
      <c r="C6" s="7" t="s">
        <v>32</v>
      </c>
      <c r="D6" s="7" t="s">
        <v>31</v>
      </c>
      <c r="F6" s="7" t="s">
        <v>29</v>
      </c>
    </row>
    <row r="7" spans="1:7" x14ac:dyDescent="0.3">
      <c r="A7" s="23"/>
      <c r="B7" s="24"/>
      <c r="C7" s="24"/>
      <c r="D7" s="24"/>
      <c r="E7" s="24"/>
      <c r="F7" s="24"/>
      <c r="G7" s="25"/>
    </row>
    <row r="8" spans="1:7" x14ac:dyDescent="0.3">
      <c r="A8" s="26" t="s">
        <v>3</v>
      </c>
      <c r="B8" s="15"/>
      <c r="C8" s="28"/>
      <c r="D8" s="29"/>
      <c r="E8" s="30"/>
      <c r="F8" s="28"/>
      <c r="G8" s="30"/>
    </row>
    <row r="9" spans="1:7" x14ac:dyDescent="0.3">
      <c r="A9" s="27"/>
      <c r="B9" s="16" t="s">
        <v>5</v>
      </c>
      <c r="C9" s="8" t="s">
        <v>4</v>
      </c>
      <c r="D9" s="8" t="s">
        <v>5</v>
      </c>
      <c r="E9" s="8" t="s">
        <v>6</v>
      </c>
      <c r="F9" s="8" t="s">
        <v>4</v>
      </c>
      <c r="G9" s="8"/>
    </row>
    <row r="10" spans="1:7" x14ac:dyDescent="0.3">
      <c r="A10" s="31" t="s">
        <v>7</v>
      </c>
      <c r="B10" s="32"/>
      <c r="C10" s="32"/>
      <c r="D10" s="32"/>
      <c r="E10" s="32"/>
      <c r="F10" s="32"/>
      <c r="G10" s="33"/>
    </row>
    <row r="11" spans="1:7" x14ac:dyDescent="0.3">
      <c r="A11" s="34"/>
      <c r="B11" s="35"/>
      <c r="C11" s="35"/>
      <c r="D11" s="35"/>
      <c r="E11" s="35"/>
      <c r="F11" s="35"/>
      <c r="G11" s="36"/>
    </row>
    <row r="12" spans="1:7" x14ac:dyDescent="0.3">
      <c r="A12" s="4" t="s">
        <v>8</v>
      </c>
      <c r="B12" s="17"/>
      <c r="C12" s="20"/>
      <c r="D12" s="21"/>
      <c r="E12" s="21"/>
      <c r="F12" s="21"/>
      <c r="G12" s="22"/>
    </row>
    <row r="13" spans="1:7" x14ac:dyDescent="0.3">
      <c r="A13" s="4" t="s">
        <v>9</v>
      </c>
      <c r="B13" s="17"/>
      <c r="C13" s="20"/>
      <c r="D13" s="21"/>
      <c r="E13" s="21"/>
      <c r="F13" s="21"/>
      <c r="G13" s="22"/>
    </row>
    <row r="14" spans="1:7" x14ac:dyDescent="0.3">
      <c r="A14" s="5" t="s">
        <v>10</v>
      </c>
      <c r="B14" s="18">
        <v>300000</v>
      </c>
      <c r="C14" s="9">
        <v>262457</v>
      </c>
      <c r="D14" s="10">
        <v>500000</v>
      </c>
      <c r="E14" s="9">
        <f>+C14-D14</f>
        <v>-237543</v>
      </c>
      <c r="F14" s="10">
        <f>479472+14750</f>
        <v>494222</v>
      </c>
      <c r="G14" s="9">
        <v>0</v>
      </c>
    </row>
    <row r="15" spans="1:7" x14ac:dyDescent="0.3">
      <c r="A15" s="5" t="s">
        <v>11</v>
      </c>
      <c r="B15" s="18">
        <v>90000</v>
      </c>
      <c r="C15" s="9">
        <v>89572</v>
      </c>
      <c r="D15" s="10">
        <v>130000</v>
      </c>
      <c r="E15" s="9">
        <f>+C15-D15</f>
        <v>-40428</v>
      </c>
      <c r="F15" s="10">
        <v>128799</v>
      </c>
      <c r="G15" s="9">
        <v>0</v>
      </c>
    </row>
    <row r="16" spans="1:7" x14ac:dyDescent="0.3">
      <c r="A16" s="5" t="s">
        <v>12</v>
      </c>
      <c r="B16" s="18">
        <v>10000</v>
      </c>
      <c r="C16" s="9">
        <v>500</v>
      </c>
      <c r="D16" s="10">
        <v>25000</v>
      </c>
      <c r="E16" s="9">
        <f>+C16-D16</f>
        <v>-24500</v>
      </c>
      <c r="F16" s="10">
        <v>28500</v>
      </c>
      <c r="G16" s="9">
        <v>0</v>
      </c>
    </row>
    <row r="17" spans="1:7" x14ac:dyDescent="0.3">
      <c r="A17" s="5" t="s">
        <v>13</v>
      </c>
      <c r="B17" s="18">
        <v>150000</v>
      </c>
      <c r="C17" s="9">
        <v>60000</v>
      </c>
      <c r="D17" s="10">
        <v>60000</v>
      </c>
      <c r="E17" s="9">
        <f>+C17-D17</f>
        <v>0</v>
      </c>
      <c r="F17" s="10">
        <v>350000</v>
      </c>
      <c r="G17" s="9">
        <v>0</v>
      </c>
    </row>
    <row r="18" spans="1:7" x14ac:dyDescent="0.3">
      <c r="A18" s="5" t="s">
        <v>14</v>
      </c>
      <c r="B18" s="18">
        <v>600000</v>
      </c>
      <c r="C18" s="9">
        <v>575100</v>
      </c>
      <c r="D18" s="10">
        <v>500000</v>
      </c>
      <c r="E18" s="9">
        <f>+C18-D18</f>
        <v>75100</v>
      </c>
      <c r="F18" s="10">
        <v>485100</v>
      </c>
      <c r="G18" s="9">
        <v>0</v>
      </c>
    </row>
    <row r="19" spans="1:7" x14ac:dyDescent="0.3">
      <c r="A19" s="5" t="s">
        <v>30</v>
      </c>
      <c r="B19" s="18"/>
      <c r="C19" s="10"/>
      <c r="D19" s="10"/>
      <c r="E19" s="10"/>
      <c r="F19" s="10">
        <v>120437</v>
      </c>
      <c r="G19" s="10"/>
    </row>
    <row r="20" spans="1:7" x14ac:dyDescent="0.3">
      <c r="A20" s="5"/>
      <c r="B20" s="18"/>
      <c r="C20" s="10"/>
      <c r="D20" s="10"/>
      <c r="E20" s="10"/>
      <c r="F20" s="10"/>
      <c r="G20" s="10"/>
    </row>
    <row r="21" spans="1:7" x14ac:dyDescent="0.3">
      <c r="A21" s="6" t="s">
        <v>27</v>
      </c>
      <c r="B21" s="19">
        <f>SUM(B14:B19)</f>
        <v>1150000</v>
      </c>
      <c r="C21" s="11">
        <v>987630</v>
      </c>
      <c r="D21" s="11">
        <f>SUM(D14:D20)</f>
        <v>1215000</v>
      </c>
      <c r="E21" s="11">
        <f>+C21-D21</f>
        <v>-227370</v>
      </c>
      <c r="F21" s="11">
        <f>SUM(F14:F20)</f>
        <v>1607058</v>
      </c>
      <c r="G21" s="11">
        <f>SUM(G14:G20)</f>
        <v>0</v>
      </c>
    </row>
    <row r="22" spans="1:7" x14ac:dyDescent="0.3">
      <c r="A22" s="5"/>
      <c r="B22" s="18"/>
      <c r="C22" s="11"/>
      <c r="D22" s="11"/>
      <c r="E22" s="11"/>
      <c r="F22" s="11"/>
      <c r="G22" s="11"/>
    </row>
    <row r="23" spans="1:7" x14ac:dyDescent="0.3">
      <c r="A23" s="4" t="s">
        <v>15</v>
      </c>
      <c r="B23" s="17"/>
      <c r="C23" s="20"/>
      <c r="D23" s="21"/>
      <c r="E23" s="21"/>
      <c r="F23" s="21"/>
      <c r="G23" s="22"/>
    </row>
    <row r="24" spans="1:7" x14ac:dyDescent="0.3">
      <c r="A24" s="5" t="s">
        <v>26</v>
      </c>
      <c r="B24" s="18">
        <v>1000000</v>
      </c>
      <c r="C24" s="9">
        <v>950000</v>
      </c>
      <c r="D24" s="10">
        <v>1100000</v>
      </c>
      <c r="E24" s="9">
        <f t="shared" ref="E24:E33" si="0">+C24-D24</f>
        <v>-150000</v>
      </c>
      <c r="F24" s="10">
        <v>1100000</v>
      </c>
      <c r="G24" s="9">
        <v>0</v>
      </c>
    </row>
    <row r="25" spans="1:7" x14ac:dyDescent="0.3">
      <c r="A25" s="5" t="s">
        <v>16</v>
      </c>
      <c r="B25" s="18">
        <v>35000</v>
      </c>
      <c r="C25" s="9">
        <v>406</v>
      </c>
      <c r="D25" s="10"/>
      <c r="E25" s="9">
        <f t="shared" si="0"/>
        <v>406</v>
      </c>
      <c r="F25" s="10">
        <v>98648</v>
      </c>
      <c r="G25" s="9">
        <v>0</v>
      </c>
    </row>
    <row r="26" spans="1:7" x14ac:dyDescent="0.3">
      <c r="A26" s="5" t="s">
        <v>17</v>
      </c>
      <c r="B26" s="18">
        <v>20000</v>
      </c>
      <c r="C26" s="9">
        <v>668</v>
      </c>
      <c r="D26" s="10">
        <v>20000</v>
      </c>
      <c r="E26" s="9">
        <f t="shared" si="0"/>
        <v>-19332</v>
      </c>
      <c r="F26" s="10"/>
      <c r="G26" s="9">
        <v>0</v>
      </c>
    </row>
    <row r="27" spans="1:7" x14ac:dyDescent="0.3">
      <c r="A27" s="5" t="s">
        <v>18</v>
      </c>
      <c r="B27" s="18"/>
      <c r="C27" s="9">
        <v>2150</v>
      </c>
      <c r="D27" s="10"/>
      <c r="E27" s="9">
        <f t="shared" si="0"/>
        <v>2150</v>
      </c>
      <c r="F27" s="10"/>
      <c r="G27" s="9">
        <v>0</v>
      </c>
    </row>
    <row r="28" spans="1:7" x14ac:dyDescent="0.3">
      <c r="A28" s="5" t="s">
        <v>34</v>
      </c>
      <c r="B28" s="18">
        <v>50000</v>
      </c>
      <c r="C28" s="9">
        <v>463</v>
      </c>
      <c r="D28" s="10">
        <v>30000</v>
      </c>
      <c r="E28" s="9">
        <f t="shared" si="0"/>
        <v>-29537</v>
      </c>
      <c r="F28" s="10"/>
      <c r="G28" s="9">
        <v>0</v>
      </c>
    </row>
    <row r="29" spans="1:7" x14ac:dyDescent="0.3">
      <c r="A29" s="5" t="s">
        <v>19</v>
      </c>
      <c r="B29" s="18">
        <v>20000</v>
      </c>
      <c r="C29" s="9">
        <v>13500</v>
      </c>
      <c r="D29" s="10">
        <v>30000</v>
      </c>
      <c r="E29" s="9">
        <f t="shared" si="0"/>
        <v>-16500</v>
      </c>
      <c r="F29" s="10"/>
      <c r="G29" s="9">
        <v>0</v>
      </c>
    </row>
    <row r="30" spans="1:7" x14ac:dyDescent="0.3">
      <c r="A30" s="5" t="s">
        <v>20</v>
      </c>
      <c r="B30" s="18">
        <v>6000</v>
      </c>
      <c r="C30" s="9">
        <v>3478</v>
      </c>
      <c r="D30" s="10">
        <v>6000</v>
      </c>
      <c r="E30" s="9">
        <f t="shared" si="0"/>
        <v>-2522</v>
      </c>
      <c r="F30" s="10">
        <v>4750</v>
      </c>
      <c r="G30" s="9">
        <v>0</v>
      </c>
    </row>
    <row r="31" spans="1:7" x14ac:dyDescent="0.3">
      <c r="A31" s="5" t="s">
        <v>21</v>
      </c>
      <c r="B31" s="18"/>
      <c r="C31" s="9">
        <v>669</v>
      </c>
      <c r="D31" s="10"/>
      <c r="E31" s="9">
        <f t="shared" si="0"/>
        <v>669</v>
      </c>
      <c r="F31" s="10"/>
      <c r="G31" s="9">
        <v>0</v>
      </c>
    </row>
    <row r="32" spans="1:7" x14ac:dyDescent="0.3">
      <c r="A32" s="5" t="s">
        <v>22</v>
      </c>
      <c r="B32" s="18">
        <v>3000</v>
      </c>
      <c r="C32" s="9">
        <v>2471</v>
      </c>
      <c r="D32" s="10">
        <v>3000</v>
      </c>
      <c r="E32" s="9">
        <f t="shared" si="0"/>
        <v>-529</v>
      </c>
      <c r="F32" s="10">
        <v>2636</v>
      </c>
      <c r="G32" s="9">
        <v>0</v>
      </c>
    </row>
    <row r="33" spans="1:7" x14ac:dyDescent="0.3">
      <c r="A33" s="5" t="s">
        <v>23</v>
      </c>
      <c r="B33" s="18">
        <v>25000</v>
      </c>
      <c r="C33" s="9">
        <v>599</v>
      </c>
      <c r="D33" s="10">
        <v>24000</v>
      </c>
      <c r="E33" s="9">
        <f t="shared" si="0"/>
        <v>-23401</v>
      </c>
      <c r="F33" s="10">
        <v>12152</v>
      </c>
      <c r="G33" s="9">
        <v>0</v>
      </c>
    </row>
    <row r="34" spans="1:7" x14ac:dyDescent="0.3">
      <c r="A34" s="5" t="s">
        <v>28</v>
      </c>
      <c r="B34" s="18"/>
      <c r="C34" s="9"/>
      <c r="D34" s="10"/>
      <c r="E34" s="9"/>
      <c r="F34" s="10">
        <v>60994</v>
      </c>
      <c r="G34" s="9">
        <v>0</v>
      </c>
    </row>
    <row r="35" spans="1:7" x14ac:dyDescent="0.3">
      <c r="A35" s="5" t="s">
        <v>15</v>
      </c>
      <c r="B35" s="19">
        <f>SUM(B24:B33)</f>
        <v>1159000</v>
      </c>
      <c r="C35" s="11">
        <v>974404</v>
      </c>
      <c r="D35" s="11">
        <f>SUM(D24:D34)</f>
        <v>1213000</v>
      </c>
      <c r="E35" s="11">
        <f>+C35-D35</f>
        <v>-238596</v>
      </c>
      <c r="F35" s="11">
        <f>SUM(F24:F34)</f>
        <v>1279180</v>
      </c>
      <c r="G35" s="11">
        <f>SUM(G24:G34)</f>
        <v>0</v>
      </c>
    </row>
    <row r="36" spans="1:7" x14ac:dyDescent="0.3">
      <c r="A36" s="5"/>
      <c r="B36" s="18"/>
      <c r="C36" s="11"/>
      <c r="D36" s="11"/>
      <c r="E36" s="11"/>
      <c r="F36" s="11"/>
      <c r="G36" s="11"/>
    </row>
    <row r="37" spans="1:7" x14ac:dyDescent="0.3">
      <c r="A37" s="5" t="s">
        <v>24</v>
      </c>
      <c r="B37" s="18">
        <v>2000</v>
      </c>
      <c r="C37" s="9">
        <v>2024</v>
      </c>
      <c r="D37" s="10">
        <v>2000</v>
      </c>
      <c r="E37" s="9">
        <f>+C37-D37</f>
        <v>24</v>
      </c>
      <c r="F37" s="10">
        <v>2073</v>
      </c>
      <c r="G37" s="9">
        <v>0</v>
      </c>
    </row>
    <row r="38" spans="1:7" x14ac:dyDescent="0.3">
      <c r="A38" s="6"/>
      <c r="B38" s="19"/>
      <c r="C38" s="11"/>
      <c r="D38" s="11"/>
      <c r="E38" s="11"/>
      <c r="F38" s="11"/>
      <c r="G38" s="11"/>
    </row>
    <row r="39" spans="1:7" x14ac:dyDescent="0.3">
      <c r="A39" s="6" t="s">
        <v>25</v>
      </c>
      <c r="B39" s="19">
        <f>+B21-B35+B37</f>
        <v>-7000</v>
      </c>
      <c r="C39" s="11">
        <v>15250</v>
      </c>
      <c r="D39" s="11">
        <f>+D21-D35+D37</f>
        <v>4000</v>
      </c>
      <c r="E39" s="11">
        <f>+E21-E35+E37</f>
        <v>11250</v>
      </c>
      <c r="F39" s="11">
        <f>+F21-F35+F37</f>
        <v>329951</v>
      </c>
      <c r="G39" s="11"/>
    </row>
    <row r="40" spans="1:7" x14ac:dyDescent="0.3">
      <c r="A40" s="6"/>
      <c r="B40" s="19"/>
      <c r="C40" s="11"/>
      <c r="D40" s="11"/>
      <c r="E40" s="11"/>
      <c r="F40" s="11"/>
      <c r="G40" s="11"/>
    </row>
  </sheetData>
  <mergeCells count="8">
    <mergeCell ref="C13:G13"/>
    <mergeCell ref="C23:G23"/>
    <mergeCell ref="A7:G7"/>
    <mergeCell ref="A8:A9"/>
    <mergeCell ref="C8:E8"/>
    <mergeCell ref="F8:G8"/>
    <mergeCell ref="A10:G11"/>
    <mergeCell ref="C12:G12"/>
  </mergeCells>
  <pageMargins left="0.74803149606299213" right="0.74803149606299213" top="0.98425196850393704" bottom="0.98425196850393704" header="0.51181102362204722" footer="0.51181102362204722"/>
  <pageSetup paperSize="9" scale="7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Resultatrapport - (2024)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Resultatrapport</dc:title>
  <dc:creator>Anne Tveter</dc:creator>
  <cp:lastModifiedBy>Anne Tveter</cp:lastModifiedBy>
  <cp:lastPrinted>2025-03-21T07:49:43Z</cp:lastPrinted>
  <dcterms:created xsi:type="dcterms:W3CDTF">2025-01-13T09:39:39Z</dcterms:created>
  <dcterms:modified xsi:type="dcterms:W3CDTF">2025-03-21T07:52:44Z</dcterms:modified>
</cp:coreProperties>
</file>